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10" windowHeight="11010" activeTab="4"/>
  </bookViews>
  <sheets>
    <sheet name="1кв" sheetId="26" r:id="rId1"/>
    <sheet name="2кв" sheetId="28" r:id="rId2"/>
    <sheet name="3кв" sheetId="29" r:id="rId3"/>
    <sheet name="4кв" sheetId="30" r:id="rId4"/>
    <sheet name="отчет" sheetId="27" r:id="rId5"/>
  </sheets>
  <definedNames>
    <definedName name="_xlnm.Print_Area" localSheetId="0">'1кв'!$A$1:$E$48</definedName>
    <definedName name="_xlnm.Print_Area" localSheetId="1">'2кв'!$A$1:$E$48</definedName>
    <definedName name="_xlnm.Print_Area" localSheetId="2">'3кв'!$A$1:$E$49</definedName>
    <definedName name="_xlnm.Print_Area" localSheetId="3">'4кв'!$A$1:$E$48</definedName>
    <definedName name="_xlnm.Print_Area" localSheetId="4">отчет!$A$1:$C$40</definedName>
  </definedNames>
  <calcPr calcId="152511"/>
</workbook>
</file>

<file path=xl/calcChain.xml><?xml version="1.0" encoding="utf-8"?>
<calcChain xmlns="http://schemas.openxmlformats.org/spreadsheetml/2006/main">
  <c r="C20" i="27" l="1"/>
  <c r="C15" i="27"/>
  <c r="C14" i="27"/>
  <c r="C19" i="27"/>
  <c r="C18" i="27"/>
  <c r="C17" i="27"/>
  <c r="C12" i="27"/>
  <c r="C13" i="27"/>
  <c r="C11" i="27"/>
  <c r="C8" i="27"/>
  <c r="C6" i="27"/>
  <c r="B44" i="30"/>
  <c r="E23" i="30"/>
  <c r="E22" i="30"/>
  <c r="E27" i="30" l="1"/>
  <c r="B47" i="30" s="1"/>
  <c r="B48" i="30" s="1"/>
  <c r="E26" i="29"/>
  <c r="B45" i="29" l="1"/>
  <c r="E23" i="29"/>
  <c r="E22" i="29"/>
  <c r="E28" i="29" l="1"/>
  <c r="B48" i="29" s="1"/>
  <c r="B49" i="29" s="1"/>
  <c r="B44" i="28"/>
  <c r="E23" i="28"/>
  <c r="E22" i="28"/>
  <c r="E27" i="28" s="1"/>
  <c r="B47" i="28" s="1"/>
  <c r="B48" i="28" s="1"/>
  <c r="E27" i="26" l="1"/>
  <c r="C9" i="27" l="1"/>
  <c r="C28" i="27"/>
  <c r="E23" i="26"/>
  <c r="E22" i="26"/>
  <c r="B47" i="26" s="1"/>
  <c r="C22" i="27" l="1"/>
  <c r="C23" i="27" s="1"/>
  <c r="B48" i="26" l="1"/>
</calcChain>
</file>

<file path=xl/sharedStrings.xml><?xml version="1.0" encoding="utf-8"?>
<sst xmlns="http://schemas.openxmlformats.org/spreadsheetml/2006/main" count="262" uniqueCount="104">
  <si>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</si>
  <si>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</si>
  <si>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</si>
  <si>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</si>
  <si>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</si>
  <si>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</si>
  <si>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</si>
  <si>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</si>
  <si>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</si>
  <si>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</si>
  <si>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</si>
  <si>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</si>
  <si>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</si>
  <si>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</si>
  <si>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</si>
  <si>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</si>
  <si>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</si>
  <si>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</si>
  <si>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</si>
  <si>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</si>
  <si>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</si>
  <si>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</si>
  <si>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</si>
  <si>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</si>
  <si>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Крупской, д. 40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</si>
  <si>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11 от 20.03.2013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</si>
  <si>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№11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</si>
  <si>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№40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Крупской</t>
    </r>
  </si>
  <si>
    <t>Стоимость материалов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</si>
  <si>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Землянской Тамары Ивановны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</si>
  <si>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Землянской Т.И.</t>
    </r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</si>
  <si>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</si>
  <si>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</si>
  <si>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</si>
  <si>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1 квартал</t>
  </si>
  <si>
    <t>Итого расходов:</t>
  </si>
  <si>
    <t>Оплачено , руб</t>
  </si>
  <si>
    <t>Расходы по содержанию и тек.ремонту, руб.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</si>
  <si>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</si>
  <si>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</si>
  <si>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</si>
  <si>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 xml:space="preserve">Общехозяйственные расходы </t>
  </si>
  <si>
    <t>Услуги по содержанию многоквартирного дома</t>
  </si>
  <si>
    <t>S дома =494,2 м2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</si>
  <si>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</si>
  <si>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</si>
  <si>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27576,36</t>
  </si>
  <si>
    <t>ОТЧЕТ</t>
  </si>
  <si>
    <t>О ВЫПОЛНЕННЫХ РАБОТАХ И ДВИЖЕНИИ  СРЕДСТВ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</si>
  <si>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</si>
  <si>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</si>
  <si>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</si>
  <si>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</si>
  <si>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</si>
  <si>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</si>
  <si>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</si>
  <si>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</si>
  <si>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</si>
  <si>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Справочно: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</si>
  <si>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</si>
  <si>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</si>
  <si>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</si>
  <si>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_____________________________________________</t>
  </si>
  <si>
    <t>по ж.д. ул. Крупской, д. 40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</si>
  <si>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</si>
  <si>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</si>
  <si>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</si>
  <si>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</si>
  <si>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пятьдесят тысяч пятьсот шестьдесят девять рублей 67 копеек.</t>
  </si>
  <si>
    <t>за 2 квартал 2024 года</t>
  </si>
  <si>
    <t>30.06.2024 г.</t>
  </si>
  <si>
    <t>2 квартал</t>
  </si>
  <si>
    <t>Монтаж светильников в подьездах (смета)</t>
  </si>
  <si>
    <t>апрель</t>
  </si>
  <si>
    <t xml:space="preserve">           2. Всего за период с "01" 04 2024 г. по "30" 06 2024 г. выполнено работ (оказано услуг) на общую сумму двадцать  четыре тысячи шестьсот тридцать восемь рублей 97 копеек.</t>
  </si>
  <si>
    <t>за 3 квартал 2024 года</t>
  </si>
  <si>
    <t>30.09.2024 г.</t>
  </si>
  <si>
    <t>3 квартал</t>
  </si>
  <si>
    <t xml:space="preserve">Замена поврежденных листов шифера (смета) </t>
  </si>
  <si>
    <t>Опиловка деревьев (кв.2)</t>
  </si>
  <si>
    <t>август</t>
  </si>
  <si>
    <t>май</t>
  </si>
  <si>
    <t>ч/ч</t>
  </si>
  <si>
    <t xml:space="preserve">           2. Всего за период с "01" 07 2024 г. по "30" 09 2024 г. выполнено работ (оказано услуг) на общую сумму тридцать тысяч шестьсот восемьдесят три рубля 21 копейка.</t>
  </si>
  <si>
    <t>Предъявлено населению 29622,33</t>
  </si>
  <si>
    <t>за 4 квартал 2024 года</t>
  </si>
  <si>
    <t>31.12.2024 г.</t>
  </si>
  <si>
    <t>Ремонт отмостки (смета)</t>
  </si>
  <si>
    <t>ноябрь</t>
  </si>
  <si>
    <t>4 квартал</t>
  </si>
  <si>
    <t xml:space="preserve">           2. Всего за период с "01" 10 2024 г. по "31" 12  2024 г. выполнено работ (оказано услуг) на общую сумму тридцать тысяч четыреста тридцать семь рублей 52 копейки.</t>
  </si>
  <si>
    <t>Оплачено, руб</t>
  </si>
  <si>
    <t>НА ЛИЦЕВОМ СЧЕТЕ  за  период  с 01.01.2024 г. по 31.12.2024 г.</t>
  </si>
  <si>
    <t>Начислено всего 114397,38</t>
  </si>
  <si>
    <t xml:space="preserve">   * Корректировка расходов по договору с ОАО "Газпром газораспределения Воронеж" (по статье содержание МКД)</t>
  </si>
  <si>
    <t xml:space="preserve">   * Монтаж светильников в подьездах (смета)</t>
  </si>
  <si>
    <t xml:space="preserve">   * Замена поврежденных листов шифера (смета) </t>
  </si>
  <si>
    <t>Непредвиденные работы 27 ч/ч</t>
  </si>
  <si>
    <t xml:space="preserve">   * Ремонт отмостки (смета)</t>
  </si>
  <si>
    <t>Остаток средств на 01.01.2025</t>
  </si>
  <si>
    <t>Задолженность населения по оплате на 01.01.2025г.</t>
  </si>
  <si>
    <t>Отчет за 2024 год.</t>
  </si>
  <si>
    <t>Перечень предлагаемых работ на 2025  год.</t>
  </si>
  <si>
    <t>Предложение по структуре тарифа на 2025 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</si>
</sst>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4" fillId="0" borderId="0"/>
    <xf numFmtId="0" fontId="15" fillId="0" borderId="0"/>
  </cellStyleXfs>
  <cellXfs count="10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4" fillId="0" borderId="0" xfId="0" applyNumberFormat="1" applyFont="1"/>
    <xf numFmtId="164" fontId="8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164" fontId="8" fillId="0" borderId="0" xfId="0" applyNumberFormat="1" applyFont="1"/>
    <xf numFmtId="0" fontId="5" fillId="0" borderId="0" xfId="0" applyFont="1" applyAlignment="1">
      <alignment horizontal="left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16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" fontId="3" fillId="0" borderId="0" xfId="0" applyNumberFormat="1" applyFont="1"/>
    <xf numFmtId="0" fontId="3" fillId="0" borderId="0" xfId="0" applyFont="1" applyBorder="1"/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4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7" fillId="0" borderId="4" xfId="0" applyFont="1" applyBorder="1" applyAlignment="1">
      <alignment wrapText="1"/>
    </xf>
    <xf numFmtId="0" fontId="18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9" fillId="2" borderId="4" xfId="0" applyFont="1" applyFill="1" applyBorder="1" applyAlignment="1">
      <alignment wrapText="1"/>
    </xf>
    <xf numFmtId="0" fontId="19" fillId="0" borderId="4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0" fillId="0" borderId="0" xfId="0" applyFont="1"/>
    <xf numFmtId="166" fontId="7" fillId="0" borderId="1" xfId="1" applyNumberFormat="1" applyFont="1" applyBorder="1" applyAlignment="1">
      <alignment horizontal="center"/>
    </xf>
    <xf numFmtId="43" fontId="3" fillId="2" borderId="1" xfId="1" applyFont="1" applyFill="1" applyBorder="1" applyAlignment="1">
      <alignment horizontal="center" vertical="center" wrapText="1"/>
    </xf>
    <xf numFmtId="164" fontId="3" fillId="0" borderId="0" xfId="1" applyNumberFormat="1" applyFont="1" applyBorder="1"/>
    <xf numFmtId="166" fontId="7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20" fillId="0" borderId="0" xfId="0" applyNumberFormat="1" applyFont="1"/>
    <xf numFmtId="2" fontId="3" fillId="0" borderId="6" xfId="1" applyNumberFormat="1" applyFont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21" fillId="0" borderId="4" xfId="0" applyFont="1" applyBorder="1"/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19" zoomScaleSheetLayoutView="100" workbookViewId="0">
      <selection activeCell="A25" sqref="A25"/>
    </sheetView>
  </sheetViews>
  <sheetFormatPr defaultColWidth="9.140625" defaultRowHeight="15" x14ac:dyDescent="0.25"/>
  <cols>
    <col min="1" max="1" width="36.7109375" style="2" customWidth="1"/>
    <col min="2" max="2" width="18.85546875" style="2" customWidth="1"/>
    <col min="3" max="3" width="13" style="2" customWidth="1"/>
    <col min="4" max="4" width="13.7109375" style="2" customWidth="1"/>
    <col min="5" max="5" width="14.140625" style="2" customWidth="1"/>
    <col min="6" max="7" width="9.140625" style="2"/>
    <col min="8" max="8" width="13" style="2" customWidth="1"/>
    <col min="9" max="16384" width="9.140625" style="2"/>
  </cols>
  <sheetData>
    <row r="1" spans="1:5" ht="15.75" x14ac:dyDescent="0.25">
      <c r="A1" s="71" t="s">
        <v>11</v>
      </c>
      <c r="B1" s="71"/>
      <c r="C1" s="71"/>
      <c r="D1" s="71"/>
      <c r="E1" s="71"/>
    </row>
    <row r="2" spans="1:5" ht="30.75" customHeight="1" x14ac:dyDescent="0.25">
      <c r="A2" s="72" t="s">
        <v>12</v>
      </c>
      <c r="B2" s="73"/>
      <c r="C2" s="73"/>
      <c r="D2" s="73"/>
      <c r="E2" s="73"/>
    </row>
    <row r="3" spans="1:5" x14ac:dyDescent="0.25">
      <c r="A3" s="74" t="s">
        <v>64</v>
      </c>
      <c r="B3" s="74"/>
      <c r="C3" s="74"/>
      <c r="D3" s="74"/>
      <c r="E3" s="74"/>
    </row>
    <row r="4" spans="1:5" s="1" customFormat="1" ht="15.6" customHeight="1" x14ac:dyDescent="0.25">
      <c r="A4" s="21" t="s">
        <v>13</v>
      </c>
      <c r="B4" s="4"/>
      <c r="C4" s="4"/>
      <c r="D4" s="51"/>
      <c r="E4" s="30" t="s">
        <v>65</v>
      </c>
    </row>
    <row r="5" spans="1:5" x14ac:dyDescent="0.25">
      <c r="A5" s="29"/>
      <c r="B5" s="4"/>
      <c r="C5" s="4"/>
      <c r="D5" s="4"/>
      <c r="E5" s="4"/>
    </row>
    <row r="6" spans="1:5" x14ac:dyDescent="0.25">
      <c r="A6" s="75" t="s">
        <v>0</v>
      </c>
      <c r="B6" s="75"/>
      <c r="C6" s="75"/>
      <c r="D6" s="75"/>
      <c r="E6" s="75"/>
    </row>
    <row r="7" spans="1:5" x14ac:dyDescent="0.25">
      <c r="A7" s="70" t="s">
        <v>24</v>
      </c>
      <c r="B7" s="70"/>
      <c r="C7" s="70"/>
      <c r="D7" s="70"/>
      <c r="E7" s="70"/>
    </row>
    <row r="8" spans="1:5" x14ac:dyDescent="0.25">
      <c r="A8" s="77" t="s">
        <v>1</v>
      </c>
      <c r="B8" s="77"/>
      <c r="C8" s="77"/>
      <c r="D8" s="77"/>
      <c r="E8" s="77"/>
    </row>
    <row r="9" spans="1:5" x14ac:dyDescent="0.25">
      <c r="A9" s="75" t="s">
        <v>29</v>
      </c>
      <c r="B9" s="75"/>
      <c r="C9" s="75"/>
      <c r="D9" s="75"/>
      <c r="E9" s="75"/>
    </row>
    <row r="10" spans="1:5" ht="27.75" customHeight="1" x14ac:dyDescent="0.25">
      <c r="A10" s="78" t="s">
        <v>14</v>
      </c>
      <c r="B10" s="79"/>
      <c r="C10" s="79"/>
      <c r="D10" s="79"/>
      <c r="E10" s="79"/>
    </row>
    <row r="11" spans="1:5" ht="29.25" customHeight="1" x14ac:dyDescent="0.25">
      <c r="A11" s="75" t="s">
        <v>25</v>
      </c>
      <c r="B11" s="75"/>
      <c r="C11" s="75"/>
      <c r="D11" s="75"/>
      <c r="E11" s="75"/>
    </row>
    <row r="12" spans="1:5" x14ac:dyDescent="0.25">
      <c r="A12" s="77" t="s">
        <v>15</v>
      </c>
      <c r="B12" s="80"/>
      <c r="C12" s="80"/>
      <c r="D12" s="80"/>
      <c r="E12" s="80"/>
    </row>
    <row r="13" spans="1:5" x14ac:dyDescent="0.25">
      <c r="A13" s="75" t="s">
        <v>22</v>
      </c>
      <c r="B13" s="75"/>
      <c r="C13" s="75"/>
      <c r="D13" s="75"/>
      <c r="E13" s="75"/>
    </row>
    <row r="14" spans="1:5" x14ac:dyDescent="0.25">
      <c r="A14" s="77" t="s">
        <v>2</v>
      </c>
      <c r="B14" s="80"/>
      <c r="C14" s="80"/>
      <c r="D14" s="80"/>
      <c r="E14" s="80"/>
    </row>
    <row r="15" spans="1:5" x14ac:dyDescent="0.25">
      <c r="A15" s="75" t="s">
        <v>44</v>
      </c>
      <c r="B15" s="75"/>
      <c r="C15" s="75"/>
      <c r="D15" s="75"/>
      <c r="E15" s="75"/>
    </row>
    <row r="16" spans="1:5" x14ac:dyDescent="0.25">
      <c r="A16" s="77" t="s">
        <v>16</v>
      </c>
      <c r="B16" s="80"/>
      <c r="C16" s="80"/>
      <c r="D16" s="80"/>
      <c r="E16" s="80"/>
    </row>
    <row r="17" spans="1:8" ht="27.75" customHeight="1" x14ac:dyDescent="0.25">
      <c r="A17" s="75" t="s">
        <v>17</v>
      </c>
      <c r="B17" s="75"/>
      <c r="C17" s="75"/>
      <c r="D17" s="75"/>
      <c r="E17" s="75"/>
    </row>
    <row r="18" spans="1:8" ht="58.15" customHeight="1" x14ac:dyDescent="0.25">
      <c r="A18" s="75" t="s">
        <v>26</v>
      </c>
      <c r="B18" s="75"/>
      <c r="C18" s="75"/>
      <c r="D18" s="75"/>
      <c r="E18" s="75"/>
    </row>
    <row r="19" spans="1:8" ht="32.25" customHeight="1" x14ac:dyDescent="0.25">
      <c r="A19" s="76" t="s">
        <v>27</v>
      </c>
      <c r="B19" s="76"/>
      <c r="C19" s="76"/>
      <c r="D19" s="76"/>
      <c r="E19" s="76"/>
    </row>
    <row r="20" spans="1:8" x14ac:dyDescent="0.25">
      <c r="A20" s="76"/>
      <c r="B20" s="76"/>
      <c r="C20" s="76"/>
      <c r="D20" s="76"/>
      <c r="E20" s="76"/>
      <c r="F20" s="2">
        <v>494.2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2" t="s">
        <v>42</v>
      </c>
      <c r="B22" s="8" t="s">
        <v>40</v>
      </c>
      <c r="C22" s="3" t="s">
        <v>4</v>
      </c>
      <c r="D22" s="3">
        <v>6.26</v>
      </c>
      <c r="E22" s="7">
        <f>F20*G20*D22</f>
        <v>9281.0759999999991</v>
      </c>
    </row>
    <row r="23" spans="1:8" x14ac:dyDescent="0.25">
      <c r="A23" s="18" t="s">
        <v>41</v>
      </c>
      <c r="B23" s="8" t="s">
        <v>23</v>
      </c>
      <c r="C23" s="3" t="s">
        <v>4</v>
      </c>
      <c r="D23" s="3">
        <v>4.3600000000000003</v>
      </c>
      <c r="E23" s="7">
        <f>D23*F20*3</f>
        <v>6464.1360000000004</v>
      </c>
    </row>
    <row r="24" spans="1:8" x14ac:dyDescent="0.25">
      <c r="A24" s="23" t="s">
        <v>28</v>
      </c>
      <c r="B24" s="8" t="s">
        <v>34</v>
      </c>
      <c r="C24" s="24" t="s">
        <v>31</v>
      </c>
      <c r="D24" s="24"/>
      <c r="E24" s="25">
        <v>267.45999999999998</v>
      </c>
    </row>
    <row r="25" spans="1:8" s="56" customFormat="1" ht="60" x14ac:dyDescent="0.25">
      <c r="A25" s="52" t="s">
        <v>66</v>
      </c>
      <c r="B25" s="53" t="s">
        <v>67</v>
      </c>
      <c r="C25" s="54" t="s">
        <v>31</v>
      </c>
      <c r="D25" s="54"/>
      <c r="E25" s="55">
        <v>-443</v>
      </c>
    </row>
    <row r="26" spans="1:8" x14ac:dyDescent="0.25">
      <c r="A26" s="23"/>
      <c r="B26" s="8"/>
      <c r="C26" s="24"/>
      <c r="D26" s="24"/>
      <c r="E26" s="25"/>
    </row>
    <row r="27" spans="1:8" s="13" customFormat="1" ht="14.25" x14ac:dyDescent="0.2">
      <c r="A27" s="9" t="s">
        <v>35</v>
      </c>
      <c r="B27" s="10"/>
      <c r="C27" s="11"/>
      <c r="D27" s="11"/>
      <c r="E27" s="12">
        <f>SUM(E22:E26)</f>
        <v>15569.671999999999</v>
      </c>
    </row>
    <row r="28" spans="1:8" ht="42.75" customHeight="1" x14ac:dyDescent="0.25">
      <c r="A28" s="82" t="s">
        <v>68</v>
      </c>
      <c r="B28" s="82"/>
      <c r="C28" s="82"/>
      <c r="D28" s="82"/>
      <c r="E28" s="82"/>
    </row>
    <row r="29" spans="1:8" ht="30" customHeight="1" x14ac:dyDescent="0.25">
      <c r="A29" s="75" t="s">
        <v>21</v>
      </c>
      <c r="B29" s="75"/>
      <c r="C29" s="75"/>
      <c r="D29" s="75"/>
      <c r="E29" s="75"/>
    </row>
    <row r="30" spans="1:8" x14ac:dyDescent="0.25">
      <c r="A30" s="75" t="s">
        <v>20</v>
      </c>
      <c r="B30" s="75"/>
      <c r="C30" s="75"/>
      <c r="D30" s="75"/>
      <c r="E30" s="75"/>
      <c r="H30" s="14"/>
    </row>
    <row r="31" spans="1:8" ht="31.5" customHeight="1" x14ac:dyDescent="0.25">
      <c r="A31" s="75" t="s">
        <v>32</v>
      </c>
      <c r="B31" s="75"/>
      <c r="C31" s="75"/>
      <c r="D31" s="75"/>
      <c r="E31" s="75"/>
    </row>
    <row r="32" spans="1:8" x14ac:dyDescent="0.25">
      <c r="A32" s="75" t="s">
        <v>18</v>
      </c>
      <c r="B32" s="75"/>
      <c r="C32" s="75"/>
      <c r="D32" s="75"/>
      <c r="E32" s="75"/>
    </row>
    <row r="33" spans="1:5" x14ac:dyDescent="0.25">
      <c r="A33" s="26"/>
      <c r="B33" s="26"/>
      <c r="C33" s="26"/>
      <c r="D33" s="26"/>
      <c r="E33" s="26"/>
    </row>
    <row r="34" spans="1:5" x14ac:dyDescent="0.25">
      <c r="A34" s="26"/>
      <c r="B34" s="26"/>
      <c r="C34" s="26"/>
      <c r="D34" s="26"/>
      <c r="E34" s="26"/>
    </row>
    <row r="35" spans="1:5" x14ac:dyDescent="0.25">
      <c r="A35" s="83" t="s">
        <v>5</v>
      </c>
      <c r="B35" s="83"/>
      <c r="C35" s="83"/>
      <c r="D35" s="83"/>
      <c r="E35" s="83"/>
    </row>
    <row r="36" spans="1:5" x14ac:dyDescent="0.25">
      <c r="A36" s="75" t="s">
        <v>18</v>
      </c>
      <c r="B36" s="75"/>
      <c r="C36" s="75"/>
      <c r="D36" s="75"/>
      <c r="E36" s="75"/>
    </row>
    <row r="37" spans="1:5" ht="15" customHeight="1" x14ac:dyDescent="0.25">
      <c r="A37" s="84" t="s">
        <v>45</v>
      </c>
      <c r="B37" s="84"/>
      <c r="C37" s="84"/>
      <c r="D37" s="84"/>
      <c r="E37" s="5"/>
    </row>
    <row r="38" spans="1:5" ht="11.25" customHeight="1" x14ac:dyDescent="0.25">
      <c r="B38" s="81" t="s">
        <v>19</v>
      </c>
      <c r="C38" s="81"/>
      <c r="D38" s="81"/>
      <c r="E38" s="6" t="s">
        <v>6</v>
      </c>
    </row>
    <row r="39" spans="1:5" x14ac:dyDescent="0.25">
      <c r="A39" s="28"/>
      <c r="B39" s="28"/>
      <c r="C39" s="28"/>
      <c r="D39" s="28"/>
      <c r="E39" s="28"/>
    </row>
    <row r="40" spans="1:5" x14ac:dyDescent="0.25">
      <c r="A40" s="85" t="s">
        <v>30</v>
      </c>
      <c r="B40" s="85"/>
      <c r="C40" s="85"/>
      <c r="D40" s="85"/>
      <c r="E40" s="5"/>
    </row>
    <row r="41" spans="1:5" x14ac:dyDescent="0.25">
      <c r="B41" s="81" t="s">
        <v>19</v>
      </c>
      <c r="C41" s="81"/>
      <c r="D41" s="81"/>
      <c r="E41" s="6" t="s">
        <v>6</v>
      </c>
    </row>
    <row r="42" spans="1:5" x14ac:dyDescent="0.25">
      <c r="A42" s="2" t="s">
        <v>43</v>
      </c>
    </row>
    <row r="43" spans="1:5" x14ac:dyDescent="0.25">
      <c r="A43" s="13" t="s">
        <v>33</v>
      </c>
    </row>
    <row r="44" spans="1:5" x14ac:dyDescent="0.25">
      <c r="A44" s="2" t="s">
        <v>39</v>
      </c>
      <c r="B44" s="15">
        <v>-14852.68</v>
      </c>
    </row>
    <row r="45" spans="1:5" x14ac:dyDescent="0.25">
      <c r="A45" s="19" t="s">
        <v>46</v>
      </c>
      <c r="B45" s="16"/>
    </row>
    <row r="46" spans="1:5" x14ac:dyDescent="0.25">
      <c r="A46" s="2" t="s">
        <v>36</v>
      </c>
      <c r="B46" s="16">
        <v>27984.38</v>
      </c>
    </row>
    <row r="47" spans="1:5" ht="30" x14ac:dyDescent="0.25">
      <c r="A47" s="27" t="s">
        <v>37</v>
      </c>
      <c r="B47" s="16">
        <f>E27</f>
        <v>15569.671999999999</v>
      </c>
    </row>
    <row r="48" spans="1:5" x14ac:dyDescent="0.25">
      <c r="A48" s="17" t="s">
        <v>38</v>
      </c>
      <c r="B48" s="20">
        <f>B44+B46-B47</f>
        <v>-2437.9719999999979</v>
      </c>
    </row>
    <row r="50" spans="2:2" x14ac:dyDescent="0.25">
      <c r="B50" s="2">
        <v>-14852.68</v>
      </c>
    </row>
  </sheetData>
  <mergeCells count="29">
    <mergeCell ref="B41:D41"/>
    <mergeCell ref="A20:E20"/>
    <mergeCell ref="A28:E28"/>
    <mergeCell ref="A29:E29"/>
    <mergeCell ref="A30:E30"/>
    <mergeCell ref="A31:E31"/>
    <mergeCell ref="A32:E32"/>
    <mergeCell ref="A35:E35"/>
    <mergeCell ref="A36:E36"/>
    <mergeCell ref="A37:D37"/>
    <mergeCell ref="B38:D38"/>
    <mergeCell ref="A40:D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19" zoomScaleSheetLayoutView="100" workbookViewId="0">
      <selection activeCell="A25" sqref="A25"/>
    </sheetView>
  </sheetViews>
  <sheetFormatPr defaultColWidth="9.140625" defaultRowHeight="15" x14ac:dyDescent="0.25"/>
  <cols>
    <col min="1" max="1" width="36.7109375" style="2" customWidth="1"/>
    <col min="2" max="2" width="18.85546875" style="2" customWidth="1"/>
    <col min="3" max="3" width="13" style="2" customWidth="1"/>
    <col min="4" max="4" width="13.7109375" style="2" customWidth="1"/>
    <col min="5" max="5" width="14.140625" style="2" customWidth="1"/>
    <col min="6" max="7" width="9.140625" style="2"/>
    <col min="8" max="8" width="13" style="2" customWidth="1"/>
    <col min="9" max="16384" width="9.140625" style="2"/>
  </cols>
  <sheetData>
    <row r="1" spans="1:5" ht="15.75" x14ac:dyDescent="0.25">
      <c r="A1" s="71" t="s">
        <v>11</v>
      </c>
      <c r="B1" s="71"/>
      <c r="C1" s="71"/>
      <c r="D1" s="71"/>
      <c r="E1" s="71"/>
    </row>
    <row r="2" spans="1:5" ht="30.75" customHeight="1" x14ac:dyDescent="0.25">
      <c r="A2" s="72" t="s">
        <v>12</v>
      </c>
      <c r="B2" s="73"/>
      <c r="C2" s="73"/>
      <c r="D2" s="73"/>
      <c r="E2" s="73"/>
    </row>
    <row r="3" spans="1:5" x14ac:dyDescent="0.25">
      <c r="A3" s="74" t="s">
        <v>69</v>
      </c>
      <c r="B3" s="74"/>
      <c r="C3" s="74"/>
      <c r="D3" s="74"/>
      <c r="E3" s="74"/>
    </row>
    <row r="4" spans="1:5" s="1" customFormat="1" ht="15.6" customHeight="1" x14ac:dyDescent="0.25">
      <c r="A4" s="21" t="s">
        <v>13</v>
      </c>
      <c r="B4" s="4"/>
      <c r="C4" s="4"/>
      <c r="D4" s="51"/>
      <c r="E4" s="30" t="s">
        <v>70</v>
      </c>
    </row>
    <row r="5" spans="1:5" x14ac:dyDescent="0.25">
      <c r="A5" s="50"/>
      <c r="B5" s="4"/>
      <c r="C5" s="4"/>
      <c r="D5" s="4"/>
      <c r="E5" s="4"/>
    </row>
    <row r="6" spans="1:5" x14ac:dyDescent="0.25">
      <c r="A6" s="75" t="s">
        <v>0</v>
      </c>
      <c r="B6" s="75"/>
      <c r="C6" s="75"/>
      <c r="D6" s="75"/>
      <c r="E6" s="75"/>
    </row>
    <row r="7" spans="1:5" x14ac:dyDescent="0.25">
      <c r="A7" s="70" t="s">
        <v>24</v>
      </c>
      <c r="B7" s="70"/>
      <c r="C7" s="70"/>
      <c r="D7" s="70"/>
      <c r="E7" s="70"/>
    </row>
    <row r="8" spans="1:5" x14ac:dyDescent="0.25">
      <c r="A8" s="77" t="s">
        <v>1</v>
      </c>
      <c r="B8" s="77"/>
      <c r="C8" s="77"/>
      <c r="D8" s="77"/>
      <c r="E8" s="77"/>
    </row>
    <row r="9" spans="1:5" x14ac:dyDescent="0.25">
      <c r="A9" s="75" t="s">
        <v>29</v>
      </c>
      <c r="B9" s="75"/>
      <c r="C9" s="75"/>
      <c r="D9" s="75"/>
      <c r="E9" s="75"/>
    </row>
    <row r="10" spans="1:5" ht="27.75" customHeight="1" x14ac:dyDescent="0.25">
      <c r="A10" s="78" t="s">
        <v>14</v>
      </c>
      <c r="B10" s="79"/>
      <c r="C10" s="79"/>
      <c r="D10" s="79"/>
      <c r="E10" s="79"/>
    </row>
    <row r="11" spans="1:5" ht="29.25" customHeight="1" x14ac:dyDescent="0.25">
      <c r="A11" s="75" t="s">
        <v>25</v>
      </c>
      <c r="B11" s="75"/>
      <c r="C11" s="75"/>
      <c r="D11" s="75"/>
      <c r="E11" s="75"/>
    </row>
    <row r="12" spans="1:5" x14ac:dyDescent="0.25">
      <c r="A12" s="77" t="s">
        <v>15</v>
      </c>
      <c r="B12" s="80"/>
      <c r="C12" s="80"/>
      <c r="D12" s="80"/>
      <c r="E12" s="80"/>
    </row>
    <row r="13" spans="1:5" x14ac:dyDescent="0.25">
      <c r="A13" s="75" t="s">
        <v>22</v>
      </c>
      <c r="B13" s="75"/>
      <c r="C13" s="75"/>
      <c r="D13" s="75"/>
      <c r="E13" s="75"/>
    </row>
    <row r="14" spans="1:5" x14ac:dyDescent="0.25">
      <c r="A14" s="77" t="s">
        <v>2</v>
      </c>
      <c r="B14" s="80"/>
      <c r="C14" s="80"/>
      <c r="D14" s="80"/>
      <c r="E14" s="80"/>
    </row>
    <row r="15" spans="1:5" x14ac:dyDescent="0.25">
      <c r="A15" s="75" t="s">
        <v>44</v>
      </c>
      <c r="B15" s="75"/>
      <c r="C15" s="75"/>
      <c r="D15" s="75"/>
      <c r="E15" s="75"/>
    </row>
    <row r="16" spans="1:5" x14ac:dyDescent="0.25">
      <c r="A16" s="77" t="s">
        <v>16</v>
      </c>
      <c r="B16" s="80"/>
      <c r="C16" s="80"/>
      <c r="D16" s="80"/>
      <c r="E16" s="80"/>
    </row>
    <row r="17" spans="1:8" ht="27.75" customHeight="1" x14ac:dyDescent="0.25">
      <c r="A17" s="75" t="s">
        <v>17</v>
      </c>
      <c r="B17" s="75"/>
      <c r="C17" s="75"/>
      <c r="D17" s="75"/>
      <c r="E17" s="75"/>
    </row>
    <row r="18" spans="1:8" ht="58.15" customHeight="1" x14ac:dyDescent="0.25">
      <c r="A18" s="75" t="s">
        <v>26</v>
      </c>
      <c r="B18" s="75"/>
      <c r="C18" s="75"/>
      <c r="D18" s="75"/>
      <c r="E18" s="75"/>
    </row>
    <row r="19" spans="1:8" ht="32.25" customHeight="1" x14ac:dyDescent="0.25">
      <c r="A19" s="76" t="s">
        <v>27</v>
      </c>
      <c r="B19" s="76"/>
      <c r="C19" s="76"/>
      <c r="D19" s="76"/>
      <c r="E19" s="76"/>
    </row>
    <row r="20" spans="1:8" x14ac:dyDescent="0.25">
      <c r="A20" s="76"/>
      <c r="B20" s="76"/>
      <c r="C20" s="76"/>
      <c r="D20" s="76"/>
      <c r="E20" s="76"/>
      <c r="F20" s="2">
        <v>494.2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2" t="s">
        <v>42</v>
      </c>
      <c r="B22" s="8" t="s">
        <v>40</v>
      </c>
      <c r="C22" s="3" t="s">
        <v>4</v>
      </c>
      <c r="D22" s="3">
        <v>6.26</v>
      </c>
      <c r="E22" s="7">
        <f>F20*G20*D22</f>
        <v>9281.0759999999991</v>
      </c>
    </row>
    <row r="23" spans="1:8" x14ac:dyDescent="0.25">
      <c r="A23" s="18" t="s">
        <v>41</v>
      </c>
      <c r="B23" s="8" t="s">
        <v>23</v>
      </c>
      <c r="C23" s="3" t="s">
        <v>4</v>
      </c>
      <c r="D23" s="3">
        <v>4.3600000000000003</v>
      </c>
      <c r="E23" s="7">
        <f>D23*F20*3</f>
        <v>6464.1360000000004</v>
      </c>
    </row>
    <row r="24" spans="1:8" x14ac:dyDescent="0.25">
      <c r="A24" s="23" t="s">
        <v>28</v>
      </c>
      <c r="B24" s="8" t="s">
        <v>71</v>
      </c>
      <c r="C24" s="24" t="s">
        <v>31</v>
      </c>
      <c r="D24" s="24"/>
      <c r="E24" s="25">
        <v>0</v>
      </c>
    </row>
    <row r="25" spans="1:8" s="56" customFormat="1" ht="31.5" x14ac:dyDescent="0.25">
      <c r="A25" s="61" t="s">
        <v>72</v>
      </c>
      <c r="B25" s="53" t="s">
        <v>73</v>
      </c>
      <c r="C25" s="54" t="s">
        <v>31</v>
      </c>
      <c r="D25" s="54"/>
      <c r="E25" s="55">
        <v>8893.76</v>
      </c>
    </row>
    <row r="26" spans="1:8" x14ac:dyDescent="0.25">
      <c r="A26" s="23"/>
      <c r="B26" s="8"/>
      <c r="C26" s="24"/>
      <c r="D26" s="24"/>
      <c r="E26" s="25"/>
    </row>
    <row r="27" spans="1:8" s="13" customFormat="1" ht="14.25" x14ac:dyDescent="0.2">
      <c r="A27" s="9" t="s">
        <v>35</v>
      </c>
      <c r="B27" s="10"/>
      <c r="C27" s="11"/>
      <c r="D27" s="11"/>
      <c r="E27" s="12">
        <f>SUM(E22:E26)</f>
        <v>24638.972000000002</v>
      </c>
    </row>
    <row r="28" spans="1:8" ht="42.75" customHeight="1" x14ac:dyDescent="0.25">
      <c r="A28" s="82" t="s">
        <v>74</v>
      </c>
      <c r="B28" s="82"/>
      <c r="C28" s="82"/>
      <c r="D28" s="82"/>
      <c r="E28" s="82"/>
    </row>
    <row r="29" spans="1:8" ht="30" customHeight="1" x14ac:dyDescent="0.25">
      <c r="A29" s="75" t="s">
        <v>21</v>
      </c>
      <c r="B29" s="75"/>
      <c r="C29" s="75"/>
      <c r="D29" s="75"/>
      <c r="E29" s="75"/>
    </row>
    <row r="30" spans="1:8" x14ac:dyDescent="0.25">
      <c r="A30" s="75" t="s">
        <v>20</v>
      </c>
      <c r="B30" s="75"/>
      <c r="C30" s="75"/>
      <c r="D30" s="75"/>
      <c r="E30" s="75"/>
      <c r="H30" s="14"/>
    </row>
    <row r="31" spans="1:8" ht="31.5" customHeight="1" x14ac:dyDescent="0.25">
      <c r="A31" s="75" t="s">
        <v>32</v>
      </c>
      <c r="B31" s="75"/>
      <c r="C31" s="75"/>
      <c r="D31" s="75"/>
      <c r="E31" s="75"/>
    </row>
    <row r="32" spans="1:8" x14ac:dyDescent="0.25">
      <c r="A32" s="75" t="s">
        <v>18</v>
      </c>
      <c r="B32" s="75"/>
      <c r="C32" s="75"/>
      <c r="D32" s="75"/>
      <c r="E32" s="75"/>
    </row>
    <row r="33" spans="1:5" x14ac:dyDescent="0.25">
      <c r="A33" s="47"/>
      <c r="B33" s="47"/>
      <c r="C33" s="47"/>
      <c r="D33" s="47"/>
      <c r="E33" s="47"/>
    </row>
    <row r="34" spans="1:5" x14ac:dyDescent="0.25">
      <c r="A34" s="47"/>
      <c r="B34" s="47"/>
      <c r="C34" s="47"/>
      <c r="D34" s="47"/>
      <c r="E34" s="47"/>
    </row>
    <row r="35" spans="1:5" x14ac:dyDescent="0.25">
      <c r="A35" s="83" t="s">
        <v>5</v>
      </c>
      <c r="B35" s="83"/>
      <c r="C35" s="83"/>
      <c r="D35" s="83"/>
      <c r="E35" s="83"/>
    </row>
    <row r="36" spans="1:5" x14ac:dyDescent="0.25">
      <c r="A36" s="75" t="s">
        <v>18</v>
      </c>
      <c r="B36" s="75"/>
      <c r="C36" s="75"/>
      <c r="D36" s="75"/>
      <c r="E36" s="75"/>
    </row>
    <row r="37" spans="1:5" ht="15" customHeight="1" x14ac:dyDescent="0.25">
      <c r="A37" s="84" t="s">
        <v>45</v>
      </c>
      <c r="B37" s="84"/>
      <c r="C37" s="84"/>
      <c r="D37" s="84"/>
      <c r="E37" s="5"/>
    </row>
    <row r="38" spans="1:5" ht="11.25" customHeight="1" x14ac:dyDescent="0.25">
      <c r="B38" s="81" t="s">
        <v>19</v>
      </c>
      <c r="C38" s="81"/>
      <c r="D38" s="81"/>
      <c r="E38" s="6" t="s">
        <v>6</v>
      </c>
    </row>
    <row r="39" spans="1:5" x14ac:dyDescent="0.25">
      <c r="A39" s="49"/>
      <c r="B39" s="49"/>
      <c r="C39" s="49"/>
      <c r="D39" s="49"/>
      <c r="E39" s="49"/>
    </row>
    <row r="40" spans="1:5" x14ac:dyDescent="0.25">
      <c r="A40" s="85" t="s">
        <v>30</v>
      </c>
      <c r="B40" s="85"/>
      <c r="C40" s="85"/>
      <c r="D40" s="85"/>
      <c r="E40" s="5"/>
    </row>
    <row r="41" spans="1:5" x14ac:dyDescent="0.25">
      <c r="B41" s="81" t="s">
        <v>19</v>
      </c>
      <c r="C41" s="81"/>
      <c r="D41" s="81"/>
      <c r="E41" s="6" t="s">
        <v>6</v>
      </c>
    </row>
    <row r="42" spans="1:5" x14ac:dyDescent="0.25">
      <c r="A42" s="2" t="s">
        <v>43</v>
      </c>
    </row>
    <row r="43" spans="1:5" x14ac:dyDescent="0.25">
      <c r="A43" s="13" t="s">
        <v>33</v>
      </c>
    </row>
    <row r="44" spans="1:5" x14ac:dyDescent="0.25">
      <c r="A44" s="2" t="s">
        <v>39</v>
      </c>
      <c r="B44" s="15">
        <f>'1кв'!B48</f>
        <v>-2437.9719999999979</v>
      </c>
    </row>
    <row r="45" spans="1:5" x14ac:dyDescent="0.25">
      <c r="A45" s="19" t="s">
        <v>46</v>
      </c>
      <c r="B45" s="16"/>
    </row>
    <row r="46" spans="1:5" x14ac:dyDescent="0.25">
      <c r="A46" s="2" t="s">
        <v>36</v>
      </c>
      <c r="B46" s="16">
        <v>27577.42</v>
      </c>
    </row>
    <row r="47" spans="1:5" ht="30" x14ac:dyDescent="0.25">
      <c r="A47" s="48" t="s">
        <v>37</v>
      </c>
      <c r="B47" s="16">
        <f>E27</f>
        <v>24638.972000000002</v>
      </c>
    </row>
    <row r="48" spans="1:5" x14ac:dyDescent="0.25">
      <c r="A48" s="17" t="s">
        <v>38</v>
      </c>
      <c r="B48" s="20">
        <f>B44+B46-B47</f>
        <v>500.47599999999875</v>
      </c>
    </row>
  </sheetData>
  <mergeCells count="29">
    <mergeCell ref="A36:E36"/>
    <mergeCell ref="A37:D37"/>
    <mergeCell ref="B38:D38"/>
    <mergeCell ref="A40:D40"/>
    <mergeCell ref="B41:D41"/>
    <mergeCell ref="A35:E35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19" zoomScaleSheetLayoutView="100" workbookViewId="0">
      <selection activeCell="A25" sqref="A25"/>
    </sheetView>
  </sheetViews>
  <sheetFormatPr defaultColWidth="9.140625" defaultRowHeight="15" x14ac:dyDescent="0.25"/>
  <cols>
    <col min="1" max="1" width="36.7109375" style="2" customWidth="1"/>
    <col min="2" max="2" width="18.85546875" style="2" customWidth="1"/>
    <col min="3" max="3" width="13" style="2" customWidth="1"/>
    <col min="4" max="4" width="13.7109375" style="2" customWidth="1"/>
    <col min="5" max="5" width="14.140625" style="2" customWidth="1"/>
    <col min="6" max="7" width="9.140625" style="2"/>
    <col min="8" max="8" width="13" style="2" customWidth="1"/>
    <col min="9" max="16384" width="9.140625" style="2"/>
  </cols>
  <sheetData>
    <row r="1" spans="1:5" ht="15.75" x14ac:dyDescent="0.25">
      <c r="A1" s="71" t="s">
        <v>11</v>
      </c>
      <c r="B1" s="71"/>
      <c r="C1" s="71"/>
      <c r="D1" s="71"/>
      <c r="E1" s="71"/>
    </row>
    <row r="2" spans="1:5" ht="30.75" customHeight="1" x14ac:dyDescent="0.25">
      <c r="A2" s="72" t="s">
        <v>12</v>
      </c>
      <c r="B2" s="73"/>
      <c r="C2" s="73"/>
      <c r="D2" s="73"/>
      <c r="E2" s="73"/>
    </row>
    <row r="3" spans="1:5" x14ac:dyDescent="0.25">
      <c r="A3" s="74" t="s">
        <v>75</v>
      </c>
      <c r="B3" s="74"/>
      <c r="C3" s="74"/>
      <c r="D3" s="74"/>
      <c r="E3" s="74"/>
    </row>
    <row r="4" spans="1:5" s="1" customFormat="1" ht="15.6" customHeight="1" x14ac:dyDescent="0.25">
      <c r="A4" s="21" t="s">
        <v>13</v>
      </c>
      <c r="B4" s="4"/>
      <c r="C4" s="4"/>
      <c r="D4" s="51"/>
      <c r="E4" s="30" t="s">
        <v>76</v>
      </c>
    </row>
    <row r="5" spans="1:5" x14ac:dyDescent="0.25">
      <c r="A5" s="60"/>
      <c r="B5" s="4"/>
      <c r="C5" s="4"/>
      <c r="D5" s="4"/>
      <c r="E5" s="4"/>
    </row>
    <row r="6" spans="1:5" x14ac:dyDescent="0.25">
      <c r="A6" s="75" t="s">
        <v>0</v>
      </c>
      <c r="B6" s="75"/>
      <c r="C6" s="75"/>
      <c r="D6" s="75"/>
      <c r="E6" s="75"/>
    </row>
    <row r="7" spans="1:5" x14ac:dyDescent="0.25">
      <c r="A7" s="70" t="s">
        <v>24</v>
      </c>
      <c r="B7" s="70"/>
      <c r="C7" s="70"/>
      <c r="D7" s="70"/>
      <c r="E7" s="70"/>
    </row>
    <row r="8" spans="1:5" x14ac:dyDescent="0.25">
      <c r="A8" s="77" t="s">
        <v>1</v>
      </c>
      <c r="B8" s="77"/>
      <c r="C8" s="77"/>
      <c r="D8" s="77"/>
      <c r="E8" s="77"/>
    </row>
    <row r="9" spans="1:5" x14ac:dyDescent="0.25">
      <c r="A9" s="75" t="s">
        <v>29</v>
      </c>
      <c r="B9" s="75"/>
      <c r="C9" s="75"/>
      <c r="D9" s="75"/>
      <c r="E9" s="75"/>
    </row>
    <row r="10" spans="1:5" ht="27.75" customHeight="1" x14ac:dyDescent="0.25">
      <c r="A10" s="78" t="s">
        <v>14</v>
      </c>
      <c r="B10" s="79"/>
      <c r="C10" s="79"/>
      <c r="D10" s="79"/>
      <c r="E10" s="79"/>
    </row>
    <row r="11" spans="1:5" ht="29.25" customHeight="1" x14ac:dyDescent="0.25">
      <c r="A11" s="75" t="s">
        <v>25</v>
      </c>
      <c r="B11" s="75"/>
      <c r="C11" s="75"/>
      <c r="D11" s="75"/>
      <c r="E11" s="75"/>
    </row>
    <row r="12" spans="1:5" x14ac:dyDescent="0.25">
      <c r="A12" s="77" t="s">
        <v>15</v>
      </c>
      <c r="B12" s="80"/>
      <c r="C12" s="80"/>
      <c r="D12" s="80"/>
      <c r="E12" s="80"/>
    </row>
    <row r="13" spans="1:5" x14ac:dyDescent="0.25">
      <c r="A13" s="75" t="s">
        <v>22</v>
      </c>
      <c r="B13" s="75"/>
      <c r="C13" s="75"/>
      <c r="D13" s="75"/>
      <c r="E13" s="75"/>
    </row>
    <row r="14" spans="1:5" x14ac:dyDescent="0.25">
      <c r="A14" s="77" t="s">
        <v>2</v>
      </c>
      <c r="B14" s="80"/>
      <c r="C14" s="80"/>
      <c r="D14" s="80"/>
      <c r="E14" s="80"/>
    </row>
    <row r="15" spans="1:5" x14ac:dyDescent="0.25">
      <c r="A15" s="75" t="s">
        <v>44</v>
      </c>
      <c r="B15" s="75"/>
      <c r="C15" s="75"/>
      <c r="D15" s="75"/>
      <c r="E15" s="75"/>
    </row>
    <row r="16" spans="1:5" x14ac:dyDescent="0.25">
      <c r="A16" s="77" t="s">
        <v>16</v>
      </c>
      <c r="B16" s="80"/>
      <c r="C16" s="80"/>
      <c r="D16" s="80"/>
      <c r="E16" s="80"/>
    </row>
    <row r="17" spans="1:8" ht="27.75" customHeight="1" x14ac:dyDescent="0.25">
      <c r="A17" s="75" t="s">
        <v>17</v>
      </c>
      <c r="B17" s="75"/>
      <c r="C17" s="75"/>
      <c r="D17" s="75"/>
      <c r="E17" s="75"/>
    </row>
    <row r="18" spans="1:8" ht="58.15" customHeight="1" x14ac:dyDescent="0.25">
      <c r="A18" s="75" t="s">
        <v>26</v>
      </c>
      <c r="B18" s="75"/>
      <c r="C18" s="75"/>
      <c r="D18" s="75"/>
      <c r="E18" s="75"/>
    </row>
    <row r="19" spans="1:8" ht="32.25" customHeight="1" x14ac:dyDescent="0.25">
      <c r="A19" s="76" t="s">
        <v>27</v>
      </c>
      <c r="B19" s="76"/>
      <c r="C19" s="76"/>
      <c r="D19" s="76"/>
      <c r="E19" s="76"/>
    </row>
    <row r="20" spans="1:8" x14ac:dyDescent="0.25">
      <c r="A20" s="76"/>
      <c r="B20" s="76"/>
      <c r="C20" s="76"/>
      <c r="D20" s="76"/>
      <c r="E20" s="76"/>
      <c r="F20" s="2">
        <v>494.2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2" t="s">
        <v>42</v>
      </c>
      <c r="B22" s="8" t="s">
        <v>40</v>
      </c>
      <c r="C22" s="3" t="s">
        <v>4</v>
      </c>
      <c r="D22" s="3">
        <v>6.72</v>
      </c>
      <c r="E22" s="7">
        <f>F20*G20*D22</f>
        <v>9963.0719999999983</v>
      </c>
    </row>
    <row r="23" spans="1:8" x14ac:dyDescent="0.25">
      <c r="A23" s="18" t="s">
        <v>41</v>
      </c>
      <c r="B23" s="8" t="s">
        <v>23</v>
      </c>
      <c r="C23" s="3" t="s">
        <v>4</v>
      </c>
      <c r="D23" s="3">
        <v>4.68</v>
      </c>
      <c r="E23" s="7">
        <f>D23*F20*3</f>
        <v>6938.5679999999993</v>
      </c>
    </row>
    <row r="24" spans="1:8" x14ac:dyDescent="0.25">
      <c r="A24" s="23" t="s">
        <v>28</v>
      </c>
      <c r="B24" s="8" t="s">
        <v>77</v>
      </c>
      <c r="C24" s="24" t="s">
        <v>31</v>
      </c>
      <c r="D24" s="24"/>
      <c r="E24" s="25">
        <v>669.01</v>
      </c>
    </row>
    <row r="25" spans="1:8" s="56" customFormat="1" ht="30" x14ac:dyDescent="0.25">
      <c r="A25" s="68" t="s">
        <v>78</v>
      </c>
      <c r="B25" s="53" t="s">
        <v>81</v>
      </c>
      <c r="C25" s="54" t="s">
        <v>31</v>
      </c>
      <c r="D25" s="54"/>
      <c r="E25" s="55">
        <v>5384.08</v>
      </c>
    </row>
    <row r="26" spans="1:8" s="56" customFormat="1" x14ac:dyDescent="0.25">
      <c r="A26" s="69" t="s">
        <v>79</v>
      </c>
      <c r="B26" s="53" t="s">
        <v>80</v>
      </c>
      <c r="C26" s="54" t="s">
        <v>82</v>
      </c>
      <c r="D26" s="54">
        <v>27</v>
      </c>
      <c r="E26" s="55">
        <f>D26*286.24</f>
        <v>7728.4800000000005</v>
      </c>
    </row>
    <row r="27" spans="1:8" x14ac:dyDescent="0.25">
      <c r="A27" s="23"/>
      <c r="B27" s="8"/>
      <c r="C27" s="24"/>
      <c r="D27" s="24"/>
      <c r="E27" s="25"/>
    </row>
    <row r="28" spans="1:8" s="13" customFormat="1" ht="14.25" x14ac:dyDescent="0.2">
      <c r="A28" s="9" t="s">
        <v>35</v>
      </c>
      <c r="B28" s="10"/>
      <c r="C28" s="11"/>
      <c r="D28" s="11"/>
      <c r="E28" s="12">
        <f>SUM(E22:E27)</f>
        <v>30683.209999999995</v>
      </c>
    </row>
    <row r="29" spans="1:8" ht="42.75" customHeight="1" x14ac:dyDescent="0.25">
      <c r="A29" s="82" t="s">
        <v>83</v>
      </c>
      <c r="B29" s="82"/>
      <c r="C29" s="82"/>
      <c r="D29" s="82"/>
      <c r="E29" s="82"/>
    </row>
    <row r="30" spans="1:8" ht="30" customHeight="1" x14ac:dyDescent="0.25">
      <c r="A30" s="75" t="s">
        <v>21</v>
      </c>
      <c r="B30" s="75"/>
      <c r="C30" s="75"/>
      <c r="D30" s="75"/>
      <c r="E30" s="75"/>
    </row>
    <row r="31" spans="1:8" x14ac:dyDescent="0.25">
      <c r="A31" s="75" t="s">
        <v>20</v>
      </c>
      <c r="B31" s="75"/>
      <c r="C31" s="75"/>
      <c r="D31" s="75"/>
      <c r="E31" s="75"/>
      <c r="H31" s="14"/>
    </row>
    <row r="32" spans="1:8" ht="31.5" customHeight="1" x14ac:dyDescent="0.25">
      <c r="A32" s="75" t="s">
        <v>32</v>
      </c>
      <c r="B32" s="75"/>
      <c r="C32" s="75"/>
      <c r="D32" s="75"/>
      <c r="E32" s="75"/>
    </row>
    <row r="33" spans="1:5" x14ac:dyDescent="0.25">
      <c r="A33" s="75" t="s">
        <v>18</v>
      </c>
      <c r="B33" s="75"/>
      <c r="C33" s="75"/>
      <c r="D33" s="75"/>
      <c r="E33" s="75"/>
    </row>
    <row r="34" spans="1:5" x14ac:dyDescent="0.25">
      <c r="A34" s="57"/>
      <c r="B34" s="57"/>
      <c r="C34" s="57"/>
      <c r="D34" s="57"/>
      <c r="E34" s="57"/>
    </row>
    <row r="35" spans="1:5" x14ac:dyDescent="0.25">
      <c r="A35" s="57"/>
      <c r="B35" s="57"/>
      <c r="C35" s="57"/>
      <c r="D35" s="57"/>
      <c r="E35" s="57"/>
    </row>
    <row r="36" spans="1:5" x14ac:dyDescent="0.25">
      <c r="A36" s="83" t="s">
        <v>5</v>
      </c>
      <c r="B36" s="83"/>
      <c r="C36" s="83"/>
      <c r="D36" s="83"/>
      <c r="E36" s="83"/>
    </row>
    <row r="37" spans="1:5" x14ac:dyDescent="0.25">
      <c r="A37" s="75" t="s">
        <v>18</v>
      </c>
      <c r="B37" s="75"/>
      <c r="C37" s="75"/>
      <c r="D37" s="75"/>
      <c r="E37" s="75"/>
    </row>
    <row r="38" spans="1:5" ht="15" customHeight="1" x14ac:dyDescent="0.25">
      <c r="A38" s="84" t="s">
        <v>45</v>
      </c>
      <c r="B38" s="84"/>
      <c r="C38" s="84"/>
      <c r="D38" s="84"/>
      <c r="E38" s="5"/>
    </row>
    <row r="39" spans="1:5" ht="11.25" customHeight="1" x14ac:dyDescent="0.25">
      <c r="B39" s="81" t="s">
        <v>19</v>
      </c>
      <c r="C39" s="81"/>
      <c r="D39" s="81"/>
      <c r="E39" s="6" t="s">
        <v>6</v>
      </c>
    </row>
    <row r="40" spans="1:5" x14ac:dyDescent="0.25">
      <c r="A40" s="59"/>
      <c r="B40" s="59"/>
      <c r="C40" s="59"/>
      <c r="D40" s="59"/>
      <c r="E40" s="59"/>
    </row>
    <row r="41" spans="1:5" x14ac:dyDescent="0.25">
      <c r="A41" s="85" t="s">
        <v>30</v>
      </c>
      <c r="B41" s="85"/>
      <c r="C41" s="85"/>
      <c r="D41" s="85"/>
      <c r="E41" s="5"/>
    </row>
    <row r="42" spans="1:5" x14ac:dyDescent="0.25">
      <c r="B42" s="81" t="s">
        <v>19</v>
      </c>
      <c r="C42" s="81"/>
      <c r="D42" s="81"/>
      <c r="E42" s="6" t="s">
        <v>6</v>
      </c>
    </row>
    <row r="43" spans="1:5" x14ac:dyDescent="0.25">
      <c r="A43" s="62" t="s">
        <v>43</v>
      </c>
    </row>
    <row r="44" spans="1:5" x14ac:dyDescent="0.25">
      <c r="A44" s="13" t="s">
        <v>33</v>
      </c>
    </row>
    <row r="45" spans="1:5" x14ac:dyDescent="0.25">
      <c r="A45" s="2" t="s">
        <v>39</v>
      </c>
      <c r="B45" s="15">
        <f>'2кв'!B48</f>
        <v>500.47599999999875</v>
      </c>
    </row>
    <row r="46" spans="1:5" x14ac:dyDescent="0.25">
      <c r="A46" s="19" t="s">
        <v>84</v>
      </c>
      <c r="B46" s="16"/>
    </row>
    <row r="47" spans="1:5" x14ac:dyDescent="0.25">
      <c r="A47" s="2" t="s">
        <v>36</v>
      </c>
      <c r="B47" s="16">
        <v>26113.77</v>
      </c>
    </row>
    <row r="48" spans="1:5" ht="30" x14ac:dyDescent="0.25">
      <c r="A48" s="58" t="s">
        <v>37</v>
      </c>
      <c r="B48" s="16">
        <f>E28</f>
        <v>30683.209999999995</v>
      </c>
    </row>
    <row r="49" spans="1:2" x14ac:dyDescent="0.25">
      <c r="A49" s="17" t="s">
        <v>38</v>
      </c>
      <c r="B49" s="20">
        <f>B45+B47-B48</f>
        <v>-4068.9639999999963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6:E36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7:E37"/>
    <mergeCell ref="A38:D38"/>
    <mergeCell ref="B39:D39"/>
    <mergeCell ref="A41:D41"/>
    <mergeCell ref="B42:D42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31" zoomScaleSheetLayoutView="100" workbookViewId="0">
      <selection activeCell="A25" sqref="A25"/>
    </sheetView>
  </sheetViews>
  <sheetFormatPr defaultColWidth="9.140625" defaultRowHeight="15" x14ac:dyDescent="0.25"/>
  <cols>
    <col min="1" max="1" width="36.7109375" style="2" customWidth="1"/>
    <col min="2" max="2" width="18.85546875" style="2" customWidth="1"/>
    <col min="3" max="3" width="13" style="2" customWidth="1"/>
    <col min="4" max="4" width="13.7109375" style="2" customWidth="1"/>
    <col min="5" max="5" width="14.140625" style="2" customWidth="1"/>
    <col min="6" max="7" width="9.140625" style="2"/>
    <col min="8" max="8" width="13" style="2" customWidth="1"/>
    <col min="9" max="16384" width="9.140625" style="2"/>
  </cols>
  <sheetData>
    <row r="1" spans="1:5" ht="15.75" x14ac:dyDescent="0.25">
      <c r="A1" s="71" t="s">
        <v>11</v>
      </c>
      <c r="B1" s="71"/>
      <c r="C1" s="71"/>
      <c r="D1" s="71"/>
      <c r="E1" s="71"/>
    </row>
    <row r="2" spans="1:5" ht="30.75" customHeight="1" x14ac:dyDescent="0.25">
      <c r="A2" s="72" t="s">
        <v>12</v>
      </c>
      <c r="B2" s="73"/>
      <c r="C2" s="73"/>
      <c r="D2" s="73"/>
      <c r="E2" s="73"/>
    </row>
    <row r="3" spans="1:5" x14ac:dyDescent="0.25">
      <c r="A3" s="74" t="s">
        <v>85</v>
      </c>
      <c r="B3" s="74"/>
      <c r="C3" s="74"/>
      <c r="D3" s="74"/>
      <c r="E3" s="74"/>
    </row>
    <row r="4" spans="1:5" s="1" customFormat="1" ht="15.6" customHeight="1" x14ac:dyDescent="0.25">
      <c r="A4" s="21" t="s">
        <v>13</v>
      </c>
      <c r="B4" s="4"/>
      <c r="C4" s="4"/>
      <c r="D4" s="51"/>
      <c r="E4" s="30" t="s">
        <v>86</v>
      </c>
    </row>
    <row r="5" spans="1:5" x14ac:dyDescent="0.25">
      <c r="A5" s="66"/>
      <c r="B5" s="4"/>
      <c r="C5" s="4"/>
      <c r="D5" s="4"/>
      <c r="E5" s="4"/>
    </row>
    <row r="6" spans="1:5" x14ac:dyDescent="0.25">
      <c r="A6" s="75" t="s">
        <v>0</v>
      </c>
      <c r="B6" s="75"/>
      <c r="C6" s="75"/>
      <c r="D6" s="75"/>
      <c r="E6" s="75"/>
    </row>
    <row r="7" spans="1:5" x14ac:dyDescent="0.25">
      <c r="A7" s="70" t="s">
        <v>24</v>
      </c>
      <c r="B7" s="70"/>
      <c r="C7" s="70"/>
      <c r="D7" s="70"/>
      <c r="E7" s="70"/>
    </row>
    <row r="8" spans="1:5" x14ac:dyDescent="0.25">
      <c r="A8" s="77" t="s">
        <v>1</v>
      </c>
      <c r="B8" s="77"/>
      <c r="C8" s="77"/>
      <c r="D8" s="77"/>
      <c r="E8" s="77"/>
    </row>
    <row r="9" spans="1:5" x14ac:dyDescent="0.25">
      <c r="A9" s="75" t="s">
        <v>29</v>
      </c>
      <c r="B9" s="75"/>
      <c r="C9" s="75"/>
      <c r="D9" s="75"/>
      <c r="E9" s="75"/>
    </row>
    <row r="10" spans="1:5" ht="27.75" customHeight="1" x14ac:dyDescent="0.25">
      <c r="A10" s="78" t="s">
        <v>14</v>
      </c>
      <c r="B10" s="79"/>
      <c r="C10" s="79"/>
      <c r="D10" s="79"/>
      <c r="E10" s="79"/>
    </row>
    <row r="11" spans="1:5" ht="29.25" customHeight="1" x14ac:dyDescent="0.25">
      <c r="A11" s="75" t="s">
        <v>25</v>
      </c>
      <c r="B11" s="75"/>
      <c r="C11" s="75"/>
      <c r="D11" s="75"/>
      <c r="E11" s="75"/>
    </row>
    <row r="12" spans="1:5" x14ac:dyDescent="0.25">
      <c r="A12" s="77" t="s">
        <v>15</v>
      </c>
      <c r="B12" s="80"/>
      <c r="C12" s="80"/>
      <c r="D12" s="80"/>
      <c r="E12" s="80"/>
    </row>
    <row r="13" spans="1:5" x14ac:dyDescent="0.25">
      <c r="A13" s="75" t="s">
        <v>22</v>
      </c>
      <c r="B13" s="75"/>
      <c r="C13" s="75"/>
      <c r="D13" s="75"/>
      <c r="E13" s="75"/>
    </row>
    <row r="14" spans="1:5" x14ac:dyDescent="0.25">
      <c r="A14" s="77" t="s">
        <v>2</v>
      </c>
      <c r="B14" s="80"/>
      <c r="C14" s="80"/>
      <c r="D14" s="80"/>
      <c r="E14" s="80"/>
    </row>
    <row r="15" spans="1:5" x14ac:dyDescent="0.25">
      <c r="A15" s="75" t="s">
        <v>44</v>
      </c>
      <c r="B15" s="75"/>
      <c r="C15" s="75"/>
      <c r="D15" s="75"/>
      <c r="E15" s="75"/>
    </row>
    <row r="16" spans="1:5" x14ac:dyDescent="0.25">
      <c r="A16" s="77" t="s">
        <v>16</v>
      </c>
      <c r="B16" s="80"/>
      <c r="C16" s="80"/>
      <c r="D16" s="80"/>
      <c r="E16" s="80"/>
    </row>
    <row r="17" spans="1:8" ht="27.75" customHeight="1" x14ac:dyDescent="0.25">
      <c r="A17" s="75" t="s">
        <v>17</v>
      </c>
      <c r="B17" s="75"/>
      <c r="C17" s="75"/>
      <c r="D17" s="75"/>
      <c r="E17" s="75"/>
    </row>
    <row r="18" spans="1:8" ht="58.15" customHeight="1" x14ac:dyDescent="0.25">
      <c r="A18" s="75" t="s">
        <v>26</v>
      </c>
      <c r="B18" s="75"/>
      <c r="C18" s="75"/>
      <c r="D18" s="75"/>
      <c r="E18" s="75"/>
    </row>
    <row r="19" spans="1:8" ht="32.25" customHeight="1" x14ac:dyDescent="0.25">
      <c r="A19" s="76" t="s">
        <v>27</v>
      </c>
      <c r="B19" s="76"/>
      <c r="C19" s="76"/>
      <c r="D19" s="76"/>
      <c r="E19" s="76"/>
    </row>
    <row r="20" spans="1:8" x14ac:dyDescent="0.25">
      <c r="A20" s="76"/>
      <c r="B20" s="76"/>
      <c r="C20" s="76"/>
      <c r="D20" s="76"/>
      <c r="E20" s="76"/>
      <c r="F20" s="2">
        <v>494.2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2" t="s">
        <v>42</v>
      </c>
      <c r="B22" s="8" t="s">
        <v>40</v>
      </c>
      <c r="C22" s="3" t="s">
        <v>4</v>
      </c>
      <c r="D22" s="3">
        <v>6.72</v>
      </c>
      <c r="E22" s="7">
        <f>F20*G20*D22</f>
        <v>9963.0719999999983</v>
      </c>
    </row>
    <row r="23" spans="1:8" x14ac:dyDescent="0.25">
      <c r="A23" s="18" t="s">
        <v>41</v>
      </c>
      <c r="B23" s="8" t="s">
        <v>23</v>
      </c>
      <c r="C23" s="3" t="s">
        <v>4</v>
      </c>
      <c r="D23" s="3">
        <v>4.68</v>
      </c>
      <c r="E23" s="7">
        <f>D23*F20*3</f>
        <v>6938.5679999999993</v>
      </c>
    </row>
    <row r="24" spans="1:8" x14ac:dyDescent="0.25">
      <c r="A24" s="23" t="s">
        <v>28</v>
      </c>
      <c r="B24" s="8" t="s">
        <v>89</v>
      </c>
      <c r="C24" s="24" t="s">
        <v>31</v>
      </c>
      <c r="D24" s="24"/>
      <c r="E24" s="25">
        <v>0</v>
      </c>
    </row>
    <row r="25" spans="1:8" s="56" customFormat="1" x14ac:dyDescent="0.25">
      <c r="A25" s="68" t="s">
        <v>87</v>
      </c>
      <c r="B25" s="53" t="s">
        <v>88</v>
      </c>
      <c r="C25" s="54" t="s">
        <v>31</v>
      </c>
      <c r="D25" s="54"/>
      <c r="E25" s="55">
        <v>20535.88</v>
      </c>
    </row>
    <row r="26" spans="1:8" x14ac:dyDescent="0.25">
      <c r="A26" s="23"/>
      <c r="B26" s="8"/>
      <c r="C26" s="24"/>
      <c r="D26" s="24"/>
      <c r="E26" s="25"/>
    </row>
    <row r="27" spans="1:8" s="13" customFormat="1" ht="14.25" x14ac:dyDescent="0.2">
      <c r="A27" s="9" t="s">
        <v>35</v>
      </c>
      <c r="B27" s="10"/>
      <c r="C27" s="11"/>
      <c r="D27" s="11"/>
      <c r="E27" s="12">
        <f>SUM(E22:E26)</f>
        <v>37437.520000000004</v>
      </c>
    </row>
    <row r="28" spans="1:8" ht="42.75" customHeight="1" x14ac:dyDescent="0.25">
      <c r="A28" s="82" t="s">
        <v>90</v>
      </c>
      <c r="B28" s="82"/>
      <c r="C28" s="82"/>
      <c r="D28" s="82"/>
      <c r="E28" s="82"/>
    </row>
    <row r="29" spans="1:8" ht="30" customHeight="1" x14ac:dyDescent="0.25">
      <c r="A29" s="75" t="s">
        <v>21</v>
      </c>
      <c r="B29" s="75"/>
      <c r="C29" s="75"/>
      <c r="D29" s="75"/>
      <c r="E29" s="75"/>
    </row>
    <row r="30" spans="1:8" x14ac:dyDescent="0.25">
      <c r="A30" s="75" t="s">
        <v>20</v>
      </c>
      <c r="B30" s="75"/>
      <c r="C30" s="75"/>
      <c r="D30" s="75"/>
      <c r="E30" s="75"/>
      <c r="H30" s="14"/>
    </row>
    <row r="31" spans="1:8" ht="31.5" customHeight="1" x14ac:dyDescent="0.25">
      <c r="A31" s="75" t="s">
        <v>32</v>
      </c>
      <c r="B31" s="75"/>
      <c r="C31" s="75"/>
      <c r="D31" s="75"/>
      <c r="E31" s="75"/>
    </row>
    <row r="32" spans="1:8" x14ac:dyDescent="0.25">
      <c r="A32" s="75" t="s">
        <v>18</v>
      </c>
      <c r="B32" s="75"/>
      <c r="C32" s="75"/>
      <c r="D32" s="75"/>
      <c r="E32" s="75"/>
    </row>
    <row r="33" spans="1:5" x14ac:dyDescent="0.25">
      <c r="A33" s="64"/>
      <c r="B33" s="64"/>
      <c r="C33" s="64"/>
      <c r="D33" s="64"/>
      <c r="E33" s="64"/>
    </row>
    <row r="34" spans="1:5" x14ac:dyDescent="0.25">
      <c r="A34" s="64"/>
      <c r="B34" s="64"/>
      <c r="C34" s="64"/>
      <c r="D34" s="64"/>
      <c r="E34" s="64"/>
    </row>
    <row r="35" spans="1:5" x14ac:dyDescent="0.25">
      <c r="A35" s="83" t="s">
        <v>5</v>
      </c>
      <c r="B35" s="83"/>
      <c r="C35" s="83"/>
      <c r="D35" s="83"/>
      <c r="E35" s="83"/>
    </row>
    <row r="36" spans="1:5" x14ac:dyDescent="0.25">
      <c r="A36" s="75" t="s">
        <v>18</v>
      </c>
      <c r="B36" s="75"/>
      <c r="C36" s="75"/>
      <c r="D36" s="75"/>
      <c r="E36" s="75"/>
    </row>
    <row r="37" spans="1:5" ht="15" customHeight="1" x14ac:dyDescent="0.25">
      <c r="A37" s="84" t="s">
        <v>45</v>
      </c>
      <c r="B37" s="84"/>
      <c r="C37" s="84"/>
      <c r="D37" s="84"/>
      <c r="E37" s="5"/>
    </row>
    <row r="38" spans="1:5" ht="11.25" customHeight="1" x14ac:dyDescent="0.25">
      <c r="B38" s="81" t="s">
        <v>19</v>
      </c>
      <c r="C38" s="81"/>
      <c r="D38" s="81"/>
      <c r="E38" s="6" t="s">
        <v>6</v>
      </c>
    </row>
    <row r="39" spans="1:5" x14ac:dyDescent="0.25">
      <c r="A39" s="65"/>
      <c r="B39" s="65"/>
      <c r="C39" s="65"/>
      <c r="D39" s="65"/>
      <c r="E39" s="65"/>
    </row>
    <row r="40" spans="1:5" x14ac:dyDescent="0.25">
      <c r="A40" s="85" t="s">
        <v>30</v>
      </c>
      <c r="B40" s="85"/>
      <c r="C40" s="85"/>
      <c r="D40" s="85"/>
      <c r="E40" s="5"/>
    </row>
    <row r="41" spans="1:5" x14ac:dyDescent="0.25">
      <c r="B41" s="81" t="s">
        <v>19</v>
      </c>
      <c r="C41" s="81"/>
      <c r="D41" s="81"/>
      <c r="E41" s="6" t="s">
        <v>6</v>
      </c>
    </row>
    <row r="42" spans="1:5" x14ac:dyDescent="0.25">
      <c r="A42" s="62" t="s">
        <v>43</v>
      </c>
    </row>
    <row r="43" spans="1:5" x14ac:dyDescent="0.25">
      <c r="A43" s="13" t="s">
        <v>33</v>
      </c>
    </row>
    <row r="44" spans="1:5" x14ac:dyDescent="0.25">
      <c r="A44" s="2" t="s">
        <v>39</v>
      </c>
      <c r="B44" s="15">
        <f>'3кв'!B49</f>
        <v>-4068.9639999999963</v>
      </c>
    </row>
    <row r="45" spans="1:5" x14ac:dyDescent="0.25">
      <c r="A45" s="2" t="s">
        <v>84</v>
      </c>
      <c r="B45" s="16"/>
    </row>
    <row r="46" spans="1:5" x14ac:dyDescent="0.25">
      <c r="A46" s="2" t="s">
        <v>91</v>
      </c>
      <c r="B46" s="16">
        <v>32564.03</v>
      </c>
    </row>
    <row r="47" spans="1:5" ht="30" x14ac:dyDescent="0.25">
      <c r="A47" s="63" t="s">
        <v>37</v>
      </c>
      <c r="B47" s="16">
        <f>E27</f>
        <v>37437.520000000004</v>
      </c>
    </row>
    <row r="48" spans="1:5" x14ac:dyDescent="0.25">
      <c r="A48" s="17" t="s">
        <v>38</v>
      </c>
      <c r="B48" s="20">
        <f>B44+B46-B47</f>
        <v>-8942.4540000000015</v>
      </c>
    </row>
  </sheetData>
  <mergeCells count="29">
    <mergeCell ref="A36:E36"/>
    <mergeCell ref="A37:D37"/>
    <mergeCell ref="B38:D38"/>
    <mergeCell ref="A40:D40"/>
    <mergeCell ref="B41:D41"/>
    <mergeCell ref="A28:E28"/>
    <mergeCell ref="A29:E29"/>
    <mergeCell ref="A30:E30"/>
    <mergeCell ref="A31:E31"/>
    <mergeCell ref="A32:E32"/>
    <mergeCell ref="A35:E35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view="pageBreakPreview" topLeftCell="A10" zoomScaleSheetLayoutView="100" workbookViewId="0">
      <selection activeCell="C13" sqref="C13"/>
    </sheetView>
  </sheetViews>
  <sheetFormatPr defaultRowHeight="15.75" x14ac:dyDescent="0.25"/>
  <cols>
    <col min="1" max="1" width="10.42578125" style="90" bestFit="1" customWidth="1"/>
    <col min="2" max="2" width="62.140625" style="90" customWidth="1"/>
    <col min="3" max="3" width="15.28515625" style="90" customWidth="1"/>
    <col min="4" max="4" width="11.85546875" style="90" customWidth="1"/>
    <col min="5" max="5" width="14.7109375" style="90" customWidth="1"/>
    <col min="6" max="6" width="12.42578125" style="90" customWidth="1"/>
    <col min="7" max="7" width="12" style="90" customWidth="1"/>
    <col min="8" max="8" width="13.5703125" style="90" customWidth="1"/>
    <col min="9" max="16384" width="9.140625" style="90"/>
  </cols>
  <sheetData>
    <row r="1" spans="1:5" x14ac:dyDescent="0.25">
      <c r="A1" s="87" t="s">
        <v>47</v>
      </c>
      <c r="B1" s="87"/>
      <c r="C1" s="87"/>
      <c r="D1" s="31"/>
    </row>
    <row r="2" spans="1:5" x14ac:dyDescent="0.25">
      <c r="A2" s="88" t="s">
        <v>48</v>
      </c>
      <c r="B2" s="88"/>
      <c r="C2" s="88"/>
      <c r="D2" s="32"/>
    </row>
    <row r="3" spans="1:5" x14ac:dyDescent="0.25">
      <c r="A3" s="88" t="s">
        <v>92</v>
      </c>
      <c r="B3" s="88"/>
      <c r="C3" s="88"/>
      <c r="D3" s="32"/>
    </row>
    <row r="4" spans="1:5" x14ac:dyDescent="0.25">
      <c r="A4" s="87" t="s">
        <v>63</v>
      </c>
      <c r="B4" s="87"/>
      <c r="C4" s="87"/>
      <c r="D4" s="31"/>
    </row>
    <row r="5" spans="1:5" x14ac:dyDescent="0.25">
      <c r="A5" s="89"/>
      <c r="B5" s="89"/>
      <c r="C5" s="89"/>
      <c r="D5" s="1"/>
    </row>
    <row r="6" spans="1:5" x14ac:dyDescent="0.25">
      <c r="A6" s="32"/>
      <c r="B6" s="33" t="s">
        <v>49</v>
      </c>
      <c r="C6" s="91">
        <f>'1кв'!B44</f>
        <v>-14852.68</v>
      </c>
      <c r="D6" s="34"/>
    </row>
    <row r="7" spans="1:5" x14ac:dyDescent="0.25">
      <c r="A7" s="35" t="s">
        <v>50</v>
      </c>
      <c r="B7" s="33" t="s">
        <v>93</v>
      </c>
      <c r="C7" s="91"/>
      <c r="D7" s="34"/>
    </row>
    <row r="8" spans="1:5" x14ac:dyDescent="0.25">
      <c r="B8" s="36" t="s">
        <v>51</v>
      </c>
      <c r="C8" s="92">
        <f>'1кв'!B46+'2кв'!B46+'3кв'!B47+'4кв'!B46</f>
        <v>114239.6</v>
      </c>
      <c r="D8" s="93"/>
    </row>
    <row r="9" spans="1:5" x14ac:dyDescent="0.25">
      <c r="A9" s="67"/>
      <c r="B9" s="36" t="s">
        <v>52</v>
      </c>
      <c r="C9" s="94">
        <f>SUM(C8:C8)</f>
        <v>114239.6</v>
      </c>
      <c r="D9" s="34"/>
    </row>
    <row r="10" spans="1:5" x14ac:dyDescent="0.25">
      <c r="A10" s="1"/>
      <c r="B10" s="86"/>
      <c r="C10" s="86"/>
      <c r="D10" s="37"/>
    </row>
    <row r="11" spans="1:5" x14ac:dyDescent="0.25">
      <c r="A11" s="38" t="s">
        <v>53</v>
      </c>
      <c r="B11" s="22" t="s">
        <v>54</v>
      </c>
      <c r="C11" s="92">
        <f>'1кв'!E22+'2кв'!E22+'3кв'!E22+'4кв'!E22</f>
        <v>38488.295999999995</v>
      </c>
      <c r="D11" s="37"/>
    </row>
    <row r="12" spans="1:5" x14ac:dyDescent="0.25">
      <c r="A12" s="38"/>
      <c r="B12" s="95" t="s">
        <v>41</v>
      </c>
      <c r="C12" s="92">
        <f>'1кв'!E23+'2кв'!E23+'3кв'!E23+'4кв'!E23</f>
        <v>26805.407999999999</v>
      </c>
      <c r="D12" s="37"/>
    </row>
    <row r="13" spans="1:5" x14ac:dyDescent="0.25">
      <c r="A13" s="1"/>
      <c r="B13" s="95" t="s">
        <v>28</v>
      </c>
      <c r="C13" s="92">
        <f>'1кв'!E24+'2кв'!E24+'3кв'!E24+'4кв'!E24</f>
        <v>936.47</v>
      </c>
      <c r="D13" s="37"/>
      <c r="E13" s="96"/>
    </row>
    <row r="14" spans="1:5" x14ac:dyDescent="0.25">
      <c r="A14" s="38"/>
      <c r="B14" s="39" t="s">
        <v>97</v>
      </c>
      <c r="C14" s="92">
        <f>'3кв'!E26</f>
        <v>7728.4800000000005</v>
      </c>
      <c r="D14" s="37"/>
    </row>
    <row r="15" spans="1:5" x14ac:dyDescent="0.25">
      <c r="A15" s="38"/>
      <c r="B15" s="40" t="s">
        <v>55</v>
      </c>
      <c r="C15" s="92">
        <f>SUM(C17:C21)</f>
        <v>34370.720000000001</v>
      </c>
      <c r="D15" s="37"/>
    </row>
    <row r="16" spans="1:5" x14ac:dyDescent="0.25">
      <c r="A16" s="38"/>
      <c r="B16" s="40" t="s">
        <v>56</v>
      </c>
      <c r="C16" s="97"/>
      <c r="D16" s="37"/>
    </row>
    <row r="17" spans="1:4" ht="31.5" x14ac:dyDescent="0.25">
      <c r="A17" s="38"/>
      <c r="B17" s="98" t="s">
        <v>94</v>
      </c>
      <c r="C17" s="92">
        <f>'1кв'!E25</f>
        <v>-443</v>
      </c>
      <c r="D17" s="37"/>
    </row>
    <row r="18" spans="1:4" x14ac:dyDescent="0.25">
      <c r="A18" s="38"/>
      <c r="B18" s="99" t="s">
        <v>95</v>
      </c>
      <c r="C18" s="92">
        <f>'2кв'!E25</f>
        <v>8893.76</v>
      </c>
      <c r="D18" s="37"/>
    </row>
    <row r="19" spans="1:4" x14ac:dyDescent="0.25">
      <c r="A19" s="38"/>
      <c r="B19" s="99" t="s">
        <v>96</v>
      </c>
      <c r="C19" s="92">
        <f>'3кв'!E25</f>
        <v>5384.08</v>
      </c>
      <c r="D19" s="37"/>
    </row>
    <row r="20" spans="1:4" x14ac:dyDescent="0.25">
      <c r="A20" s="38"/>
      <c r="B20" s="99" t="s">
        <v>98</v>
      </c>
      <c r="C20" s="92">
        <f>'4кв'!E25</f>
        <v>20535.88</v>
      </c>
      <c r="D20" s="37"/>
    </row>
    <row r="21" spans="1:4" x14ac:dyDescent="0.25">
      <c r="A21" s="38"/>
      <c r="B21" s="99"/>
      <c r="C21" s="92"/>
      <c r="D21" s="37"/>
    </row>
    <row r="22" spans="1:4" x14ac:dyDescent="0.25">
      <c r="A22" s="38"/>
      <c r="B22" s="99" t="s">
        <v>57</v>
      </c>
      <c r="C22" s="94">
        <f>SUM(C11:C15)</f>
        <v>108329.374</v>
      </c>
      <c r="D22" s="37"/>
    </row>
    <row r="23" spans="1:4" x14ac:dyDescent="0.25">
      <c r="A23" s="1"/>
      <c r="B23" s="41" t="s">
        <v>99</v>
      </c>
      <c r="C23" s="94">
        <f>C6+C9-C22</f>
        <v>-8942.4539999999834</v>
      </c>
      <c r="D23" s="37"/>
    </row>
    <row r="24" spans="1:4" x14ac:dyDescent="0.25">
      <c r="A24" s="1"/>
      <c r="B24" s="35"/>
      <c r="C24" s="35"/>
      <c r="D24" s="37"/>
    </row>
    <row r="25" spans="1:4" x14ac:dyDescent="0.25">
      <c r="A25" s="1"/>
      <c r="B25" s="42" t="s">
        <v>58</v>
      </c>
      <c r="C25" s="42"/>
      <c r="D25" s="37"/>
    </row>
    <row r="26" spans="1:4" x14ac:dyDescent="0.25">
      <c r="A26" s="1"/>
      <c r="B26" s="42" t="s">
        <v>59</v>
      </c>
      <c r="C26" s="43">
        <v>9603.68</v>
      </c>
      <c r="D26" s="37"/>
    </row>
    <row r="27" spans="1:4" x14ac:dyDescent="0.25">
      <c r="A27" s="1"/>
      <c r="B27" s="44" t="s">
        <v>100</v>
      </c>
      <c r="C27" s="45">
        <v>9757.59</v>
      </c>
      <c r="D27" s="37"/>
    </row>
    <row r="28" spans="1:4" x14ac:dyDescent="0.25">
      <c r="A28" s="1"/>
      <c r="B28" s="42" t="s">
        <v>60</v>
      </c>
      <c r="C28" s="46">
        <f>C27-C26</f>
        <v>153.90999999999985</v>
      </c>
      <c r="D28" s="37"/>
    </row>
    <row r="29" spans="1:4" x14ac:dyDescent="0.25">
      <c r="A29" s="1"/>
      <c r="B29" s="35"/>
      <c r="C29" s="35"/>
      <c r="D29" s="37"/>
    </row>
    <row r="30" spans="1:4" x14ac:dyDescent="0.25">
      <c r="A30" s="1"/>
      <c r="B30" s="35"/>
      <c r="C30" s="35"/>
      <c r="D30" s="37"/>
    </row>
    <row r="31" spans="1:4" x14ac:dyDescent="0.25">
      <c r="A31" s="1"/>
      <c r="B31" s="35"/>
      <c r="C31" s="35"/>
      <c r="D31" s="37"/>
    </row>
    <row r="32" spans="1:4" x14ac:dyDescent="0.25">
      <c r="A32" s="1"/>
      <c r="B32" s="35"/>
      <c r="C32" s="35"/>
      <c r="D32" s="37"/>
    </row>
    <row r="33" spans="1:4" x14ac:dyDescent="0.25">
      <c r="A33" s="1" t="s">
        <v>61</v>
      </c>
      <c r="B33" s="35" t="s">
        <v>101</v>
      </c>
      <c r="C33" s="35"/>
      <c r="D33" s="37"/>
    </row>
    <row r="34" spans="1:4" x14ac:dyDescent="0.25">
      <c r="A34" s="1"/>
      <c r="B34" s="35" t="s">
        <v>102</v>
      </c>
      <c r="C34" s="35"/>
      <c r="D34" s="37"/>
    </row>
    <row r="35" spans="1:4" x14ac:dyDescent="0.25">
      <c r="A35" s="1"/>
      <c r="B35" s="35" t="s">
        <v>103</v>
      </c>
      <c r="C35" s="35"/>
      <c r="D35" s="37"/>
    </row>
    <row r="36" spans="1:4" x14ac:dyDescent="0.25">
      <c r="A36" s="1"/>
      <c r="B36" s="35"/>
      <c r="C36" s="35"/>
      <c r="D36" s="37"/>
    </row>
    <row r="37" spans="1:4" x14ac:dyDescent="0.25">
      <c r="A37" s="1"/>
      <c r="B37" s="35"/>
      <c r="C37" s="35"/>
      <c r="D37" s="37"/>
    </row>
    <row r="38" spans="1:4" x14ac:dyDescent="0.25">
      <c r="A38" s="1"/>
      <c r="B38" s="35" t="s">
        <v>62</v>
      </c>
      <c r="C38" s="35"/>
      <c r="D38" s="37"/>
    </row>
    <row r="39" spans="1:4" x14ac:dyDescent="0.25">
      <c r="A39" s="1"/>
      <c r="B39" s="35"/>
      <c r="C39" s="35"/>
      <c r="D39" s="37"/>
    </row>
    <row r="40" spans="1:4" x14ac:dyDescent="0.25">
      <c r="A40" s="1"/>
      <c r="B40" s="35"/>
      <c r="C40" s="35"/>
      <c r="D40" s="37"/>
    </row>
    <row r="41" spans="1:4" x14ac:dyDescent="0.25">
      <c r="A41" s="1"/>
      <c r="B41" s="35"/>
      <c r="C41" s="35"/>
      <c r="D41" s="37"/>
    </row>
    <row r="42" spans="1:4" x14ac:dyDescent="0.25">
      <c r="A42" s="1"/>
      <c r="B42" s="35"/>
      <c r="C42" s="35"/>
      <c r="D42" s="37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2025-02-20T07:15:41Z</dcterms:modified>
</cp:coreProperties>
</file>